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tabRatio="601" activeTab="0"/>
  </bookViews>
  <sheets>
    <sheet name="Plan1" sheetId="1" r:id="rId1"/>
    <sheet name="Plan2" sheetId="2" r:id="rId2"/>
    <sheet name="Plan3" sheetId="3" r:id="rId3"/>
  </sheets>
  <externalReferences>
    <externalReference r:id="rId6"/>
  </externalReferences>
  <definedNames>
    <definedName name="_xlnm.Print_Area" localSheetId="0">'Plan1'!$A$6:$G$71</definedName>
  </definedNames>
  <calcPr fullCalcOnLoad="1"/>
</workbook>
</file>

<file path=xl/sharedStrings.xml><?xml version="1.0" encoding="utf-8"?>
<sst xmlns="http://schemas.openxmlformats.org/spreadsheetml/2006/main" count="73" uniqueCount="73">
  <si>
    <t>Michael Stivelman - Presidente</t>
  </si>
  <si>
    <t>Franklin Pereira Filho - Diretor Vice-Presidente</t>
  </si>
  <si>
    <t>Aron Nesanelovicz - Diretor</t>
  </si>
  <si>
    <t>Roberto Celestino Manoel - Contador  - CRC - 46.995-5</t>
  </si>
  <si>
    <t xml:space="preserve">   Empréstimos - Financ. e Arrend. Setor Priv.</t>
  </si>
  <si>
    <t xml:space="preserve">   Rendas a Aprop. Emprest. Financ. e Arrend.</t>
  </si>
  <si>
    <t xml:space="preserve"> Provisão Contrib. Social  e Imposto Renda - PJ</t>
  </si>
  <si>
    <t>APLICAÇÕES INTERFINANC.DE LIQUIDEZ</t>
  </si>
  <si>
    <t xml:space="preserve"> Rendas c/Tít. e Val. Mobil e Instr. Fin. Derivat.</t>
  </si>
  <si>
    <t xml:space="preserve"> Rendas de Prest. Serv. e outr. Rendas Operac.</t>
  </si>
  <si>
    <t xml:space="preserve"> Despesas c/ Tít. e Val. Mobil. e Instr.Fin.Deriv.</t>
  </si>
  <si>
    <t xml:space="preserve"> Despesas de Arrend. Merc. e outras Desp. Adm.</t>
  </si>
  <si>
    <t xml:space="preserve"> Aprovision., Ajustes Patr. e outr. Desp. Operac.</t>
  </si>
  <si>
    <t xml:space="preserve">Rio de Janeiro, 20 de fevereiro de 2008. Ilmos. Srs. Diretores e Acionistas do BANCO CÉDULA S.A. (1) Examinamos o balanço patrimonial do BANCO CÉDULA S.A., levantado em 31 de dezembro de 2007 e as respectivas demonstrações dos resultados, das mutações do patrimônio líquido e das origens e aplicações de recursos, correspondentes aos períodos findos naquelas datas, elaboradas sob a responsabilidade de sua administração. Nossa responsabilidade é a de expressar uma opinião sobre essas demonstrações contábeis. (2) Nossos exames foram conduzidos de acordo com as normas de auditoria e compreenderam: a) o planejamento dos trabalhos, considerando a relevância dos saldos, o volume de transações e o sistema contábil e de controles internos da empresa; b) a constatação, com base em testes, das evidências e dos registros que suportam os valores e as informações contábeis divulgados; e c) a avaliação das práticas e das estimativas contábeis mais representativas adotadas pela administração da empresa, bem como da apresentação das demonstrações contábeis tomadas em conjunto. </t>
  </si>
  <si>
    <r>
      <t xml:space="preserve">(3) O ajuste ao valor presente da carteira de arrendamento mercantil está contabilizado como insuficiência ou superveniência de depreciação, no grupamento contábil do Ativo Permanente, consoante as normas do Banco Central do Brasil. Referidos dispositivos legais não obrigam a reclassificação das operações para contas do Ativo Circulante e do Ativo Realizável à Longo Prazo, entretanto, os correspondentes efeitos sobre o resultado do período e Patrimônio Líquido estão em conformidade com as práticas contábeis adotadas no Brasil. (4) Em nossa opinião, as demonstrações contábeis acima referidas, exceto pela não reclassificação mencionada no parágrafo 3. anterior,  representam adequadamente, em todos os aspectos relevantes, a posição patrimonial e financeira do </t>
    </r>
    <r>
      <rPr>
        <b/>
        <sz val="6"/>
        <rFont val="Times New Roman"/>
        <family val="1"/>
      </rPr>
      <t xml:space="preserve">BANCO CÉDULA S.A. </t>
    </r>
    <r>
      <rPr>
        <sz val="6"/>
        <rFont val="Times New Roman"/>
        <family val="1"/>
      </rPr>
      <t>em 31 de dezembro de 2007, o resultado de suas operações, as mutações do patrimônio líquido e as origens e aplicações de seus recursos do período findo naquela data, cujas notas explicativas são parte integrante, de acordo com as práticas contábeis adotadas no Brasil.</t>
    </r>
  </si>
  <si>
    <r>
      <t xml:space="preserve">(5)  As demonstrações contábeis de 31 de dezembro de 2006 foram auditadas por outro auditor independente, que emitiu parecer de auditoria sem ressalvas em 06 de fevereiro de 2007. </t>
    </r>
    <r>
      <rPr>
        <b/>
        <sz val="6"/>
        <rFont val="Times New Roman"/>
        <family val="1"/>
      </rPr>
      <t>AUDIPEC - AUDITORIA E PERÍCIA CONTÁBIL S/S. CRC RJ-N° 0202 ERNESTO PATRÍCIO GIRÁLDEZ - Contador CRC-RJ N° 53.076</t>
    </r>
  </si>
  <si>
    <t>PARECER DOS AUDITORES INDEPENDENTES</t>
  </si>
  <si>
    <t>DISPONIBILIDADES</t>
  </si>
  <si>
    <t>OPERAÇÕES DE CRÉDITOS</t>
  </si>
  <si>
    <t xml:space="preserve">  (Provisão para Crédito em Liquidação)</t>
  </si>
  <si>
    <t>OUTROS CRÉDITOS</t>
  </si>
  <si>
    <t>OUTROS VALORES E BENS</t>
  </si>
  <si>
    <t>PERMANENTE</t>
  </si>
  <si>
    <t>IMOBILIZADO DE USO</t>
  </si>
  <si>
    <t xml:space="preserve">  (Depreciações Acumuladas)</t>
  </si>
  <si>
    <t>TOTAL DO ATIVO</t>
  </si>
  <si>
    <t>INVESTIMENTOS</t>
  </si>
  <si>
    <t>PASSIVO CIRCULANTE</t>
  </si>
  <si>
    <t>DEPÓSITOS</t>
  </si>
  <si>
    <t xml:space="preserve">  Depósitos à Vista</t>
  </si>
  <si>
    <t>OUTRAS OBRIGAÇÕES</t>
  </si>
  <si>
    <t xml:space="preserve">   Sociais e Estatutárias</t>
  </si>
  <si>
    <t>OUTRAS RESERVA DE CAPITAL</t>
  </si>
  <si>
    <t>TOTAL DO PASSIVO</t>
  </si>
  <si>
    <t>RECEITAS</t>
  </si>
  <si>
    <t xml:space="preserve"> Rendas Aplicações Interfinanceiras</t>
  </si>
  <si>
    <t>DESPESAS</t>
  </si>
  <si>
    <t xml:space="preserve"> Despesas de Captações</t>
  </si>
  <si>
    <t xml:space="preserve">   Fiscais e Previdenciárias</t>
  </si>
  <si>
    <t xml:space="preserve">   Diversas</t>
  </si>
  <si>
    <t>AJUSTE VALOR MERCADO -TVM</t>
  </si>
  <si>
    <t>RESERVA DE CAPITAL</t>
  </si>
  <si>
    <t>LUCROS OU PREJUÍZOS ACUMULADOS</t>
  </si>
  <si>
    <t>PATRIMÔNIO LIQUIDO</t>
  </si>
  <si>
    <t>CAPITAL SOCIAL</t>
  </si>
  <si>
    <t>ATIVO CIRCULANTE</t>
  </si>
  <si>
    <t xml:space="preserve">  Obrigações Junto Particip Sistema Liq.</t>
  </si>
  <si>
    <t>RELAÇÕES INTERF.E INTERDEPENDENC.</t>
  </si>
  <si>
    <t>IMOBILIZADO DE ARRENDAMENTO</t>
  </si>
  <si>
    <t xml:space="preserve">  Bens Arrendados Arrendamento Financeiro</t>
  </si>
  <si>
    <t xml:space="preserve">  Depreciação Acumulada</t>
  </si>
  <si>
    <t xml:space="preserve">  Relações Interdependencias</t>
  </si>
  <si>
    <t>OBRIGAÇÕES  OPER. COMPROMISSADAS</t>
  </si>
  <si>
    <t>RESERVA LEGAL</t>
  </si>
  <si>
    <t xml:space="preserve"> Receitas não Operacionais</t>
  </si>
  <si>
    <t xml:space="preserve">  Depósitos Interfinanceiros</t>
  </si>
  <si>
    <t xml:space="preserve">  Depósitos para Investimentos</t>
  </si>
  <si>
    <t xml:space="preserve"> Participações no  Lucro</t>
  </si>
  <si>
    <t xml:space="preserve">  Carteira de Terceiros</t>
  </si>
  <si>
    <t xml:space="preserve">  Depósitos a Prazo</t>
  </si>
  <si>
    <t xml:space="preserve">  Carteira Própria</t>
  </si>
  <si>
    <t>LUCRO</t>
  </si>
  <si>
    <t xml:space="preserve">                                  EVOLUÇÃO DE VALORES (R$ milhares)</t>
  </si>
  <si>
    <t>TIT. E VAL. MOB. E INSTR.FINANC.DERIVAT.</t>
  </si>
  <si>
    <t>DEMONSTRAÇÃO DO RESULTADO EM 31 DEZ 2007</t>
  </si>
  <si>
    <t xml:space="preserve"> Rendas de Oper.Créditos e Arrend.Mercantil</t>
  </si>
  <si>
    <t>RELAÇÕES INTERF. E INTERDEP.</t>
  </si>
  <si>
    <t xml:space="preserve">  Direitos Junto a Particip. Sist. de Liquidação</t>
  </si>
  <si>
    <t xml:space="preserve">  Imóveis de Uso e Outras Imobiliz. de Uso</t>
  </si>
  <si>
    <t xml:space="preserve">                                            BALANÇO  PATRIMONIAL EM 31 DEZEMBRO 2007</t>
  </si>
  <si>
    <t xml:space="preserve">  Superveniência de Depreciações</t>
  </si>
  <si>
    <t>RESULT. ANTES CONTRIB. SOCIAL E IRPJ</t>
  </si>
  <si>
    <t xml:space="preserve">   RUA GONÇALVES DIAS, 65 e 67 - CENTRO - RIO DE JANEIRO - TEL (21) 2221-5512</t>
  </si>
</sst>
</file>

<file path=xl/styles.xml><?xml version="1.0" encoding="utf-8"?>
<styleSheet xmlns="http://schemas.openxmlformats.org/spreadsheetml/2006/main">
  <numFmts count="26">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0\ &quot;R$&quot;;\-#,##0\ &quot;R$&quot;"/>
    <numFmt numFmtId="171" formatCode="#,##0\ &quot;R$&quot;;[Red]\-#,##0\ &quot;R$&quot;"/>
    <numFmt numFmtId="172" formatCode="#,##0.00\ &quot;R$&quot;;\-#,##0.00\ &quot;R$&quot;"/>
    <numFmt numFmtId="173" formatCode="#,##0.00\ &quot;R$&quot;;[Red]\-#,##0.00\ &quot;R$&quot;"/>
    <numFmt numFmtId="174" formatCode="_-* #,##0\ &quot;R$&quot;_-;\-* #,##0\ &quot;R$&quot;_-;_-* &quot;-&quot;\ &quot;R$&quot;_-;_-@_-"/>
    <numFmt numFmtId="175" formatCode="_-* #,##0\ _R_$_-;\-* #,##0\ _R_$_-;_-* &quot;-&quot;\ _R_$_-;_-@_-"/>
    <numFmt numFmtId="176" formatCode="_-* #,##0.00\ &quot;R$&quot;_-;\-* #,##0.00\ &quot;R$&quot;_-;_-* &quot;-&quot;??\ &quot;R$&quot;_-;_-@_-"/>
    <numFmt numFmtId="177" formatCode="_-* #,##0.00\ _R_$_-;\-* #,##0.00\ _R_$_-;_-* &quot;-&quot;??\ _R_$_-;_-@_-"/>
    <numFmt numFmtId="178" formatCode="&quot;Sim&quot;;&quot;Sim&quot;;&quot;Não&quot;"/>
    <numFmt numFmtId="179" formatCode="&quot;Verdadeiro&quot;;&quot;Verdadeiro&quot;;&quot;Falso&quot;"/>
    <numFmt numFmtId="180" formatCode="&quot;Ativar&quot;;&quot;Ativar&quot;;&quot;Desativar&quot;"/>
    <numFmt numFmtId="181" formatCode="[$€-2]\ #,##0.00_);[Red]\([$€-2]\ #,##0.00\)"/>
  </numFmts>
  <fonts count="16">
    <font>
      <sz val="10"/>
      <name val="Arial"/>
      <family val="0"/>
    </font>
    <font>
      <b/>
      <sz val="10"/>
      <name val="Arial"/>
      <family val="2"/>
    </font>
    <font>
      <sz val="8"/>
      <name val="Arial"/>
      <family val="2"/>
    </font>
    <font>
      <u val="single"/>
      <sz val="10"/>
      <color indexed="12"/>
      <name val="Arial"/>
      <family val="0"/>
    </font>
    <font>
      <u val="single"/>
      <sz val="10"/>
      <color indexed="36"/>
      <name val="Arial"/>
      <family val="0"/>
    </font>
    <font>
      <b/>
      <sz val="8"/>
      <name val="Arial"/>
      <family val="2"/>
    </font>
    <font>
      <b/>
      <sz val="6"/>
      <name val="Arial"/>
      <family val="2"/>
    </font>
    <font>
      <b/>
      <sz val="8.25"/>
      <name val="Arial"/>
      <family val="2"/>
    </font>
    <font>
      <sz val="3.5"/>
      <name val="Arial"/>
      <family val="0"/>
    </font>
    <font>
      <sz val="3.75"/>
      <name val="Arial"/>
      <family val="0"/>
    </font>
    <font>
      <sz val="4.25"/>
      <name val="Arial"/>
      <family val="0"/>
    </font>
    <font>
      <b/>
      <sz val="8"/>
      <name val="Times New Roman"/>
      <family val="1"/>
    </font>
    <font>
      <sz val="6"/>
      <name val="Times New Roman"/>
      <family val="1"/>
    </font>
    <font>
      <b/>
      <sz val="6"/>
      <name val="Times New Roman"/>
      <family val="1"/>
    </font>
    <font>
      <b/>
      <sz val="10"/>
      <name val="Times New Roman"/>
      <family val="1"/>
    </font>
    <font>
      <b/>
      <sz val="9"/>
      <name val="Times New Roman"/>
      <family val="1"/>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7">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xf>
    <xf numFmtId="0" fontId="2" fillId="0" borderId="0" xfId="0" applyFont="1" applyAlignment="1">
      <alignment/>
    </xf>
    <xf numFmtId="0" fontId="5" fillId="0" borderId="0" xfId="0" applyFont="1" applyAlignment="1">
      <alignment/>
    </xf>
    <xf numFmtId="0" fontId="5" fillId="0" borderId="0" xfId="0" applyFont="1" applyBorder="1" applyAlignment="1">
      <alignment/>
    </xf>
    <xf numFmtId="0" fontId="2" fillId="0" borderId="0" xfId="0" applyFont="1" applyBorder="1" applyAlignment="1">
      <alignment/>
    </xf>
    <xf numFmtId="43" fontId="5" fillId="0" borderId="0" xfId="20" applyFont="1" applyBorder="1" applyAlignment="1">
      <alignment/>
    </xf>
    <xf numFmtId="43" fontId="2" fillId="0" borderId="0" xfId="20" applyFont="1" applyBorder="1" applyAlignment="1">
      <alignment/>
    </xf>
    <xf numFmtId="43" fontId="5" fillId="0" borderId="0" xfId="20" applyFont="1" applyBorder="1" applyAlignment="1" quotePrefix="1">
      <alignment/>
    </xf>
    <xf numFmtId="43" fontId="5" fillId="2" borderId="0" xfId="20" applyFont="1" applyFill="1" applyBorder="1" applyAlignment="1">
      <alignment/>
    </xf>
    <xf numFmtId="43" fontId="2" fillId="2" borderId="0" xfId="20" applyFont="1" applyFill="1" applyBorder="1" applyAlignment="1">
      <alignment/>
    </xf>
    <xf numFmtId="43" fontId="2" fillId="0" borderId="1" xfId="20" applyFont="1" applyBorder="1" applyAlignment="1">
      <alignment/>
    </xf>
    <xf numFmtId="0" fontId="0" fillId="2" borderId="0" xfId="0" applyFill="1" applyAlignment="1">
      <alignment/>
    </xf>
    <xf numFmtId="0" fontId="6" fillId="0" borderId="0" xfId="0" applyFont="1" applyAlignment="1">
      <alignment horizontal="left"/>
    </xf>
    <xf numFmtId="0" fontId="6" fillId="0" borderId="0" xfId="0" applyFont="1" applyAlignment="1">
      <alignment/>
    </xf>
    <xf numFmtId="0" fontId="2" fillId="0" borderId="2" xfId="0" applyFont="1" applyBorder="1" applyAlignment="1">
      <alignment horizontal="left" indent="1"/>
    </xf>
    <xf numFmtId="0" fontId="2" fillId="2" borderId="0" xfId="0" applyFont="1" applyFill="1" applyAlignment="1">
      <alignment/>
    </xf>
    <xf numFmtId="0" fontId="6" fillId="2" borderId="0" xfId="0" applyFont="1" applyFill="1" applyAlignment="1">
      <alignment/>
    </xf>
    <xf numFmtId="43" fontId="5" fillId="3" borderId="3" xfId="20" applyFont="1" applyFill="1" applyBorder="1" applyAlignment="1">
      <alignment/>
    </xf>
    <xf numFmtId="43" fontId="5" fillId="3" borderId="1" xfId="20" applyFont="1" applyFill="1" applyBorder="1" applyAlignment="1">
      <alignment/>
    </xf>
    <xf numFmtId="0" fontId="5" fillId="2" borderId="0" xfId="0" applyFont="1" applyFill="1" applyBorder="1" applyAlignment="1">
      <alignment/>
    </xf>
    <xf numFmtId="0" fontId="2" fillId="2" borderId="0" xfId="0" applyFont="1" applyFill="1" applyBorder="1" applyAlignment="1">
      <alignment/>
    </xf>
    <xf numFmtId="0" fontId="5" fillId="3" borderId="4" xfId="0" applyFont="1" applyFill="1" applyBorder="1" applyAlignment="1">
      <alignment horizontal="center"/>
    </xf>
    <xf numFmtId="0" fontId="5" fillId="3" borderId="2" xfId="0" applyFont="1" applyFill="1" applyBorder="1" applyAlignment="1">
      <alignment horizontal="center"/>
    </xf>
    <xf numFmtId="0" fontId="5" fillId="4" borderId="0" xfId="0" applyFont="1" applyFill="1" applyBorder="1" applyAlignment="1">
      <alignment horizontal="center"/>
    </xf>
    <xf numFmtId="43" fontId="5" fillId="4" borderId="0" xfId="20" applyFont="1" applyFill="1" applyBorder="1" applyAlignment="1">
      <alignment/>
    </xf>
    <xf numFmtId="0" fontId="0" fillId="2" borderId="0" xfId="0" applyFill="1" applyBorder="1" applyAlignment="1">
      <alignment/>
    </xf>
    <xf numFmtId="0" fontId="0" fillId="0" borderId="0" xfId="0" applyBorder="1" applyAlignment="1">
      <alignment/>
    </xf>
    <xf numFmtId="0" fontId="5" fillId="0" borderId="0" xfId="0" applyFont="1" applyBorder="1" applyAlignment="1">
      <alignment horizontal="left" indent="1"/>
    </xf>
    <xf numFmtId="43" fontId="0" fillId="0" borderId="0" xfId="20" applyBorder="1" applyAlignment="1">
      <alignment/>
    </xf>
    <xf numFmtId="0" fontId="2" fillId="0" borderId="0" xfId="0" applyFont="1" applyBorder="1" applyAlignment="1">
      <alignment horizontal="left" indent="2"/>
    </xf>
    <xf numFmtId="0" fontId="1" fillId="0" borderId="0" xfId="0" applyFont="1" applyBorder="1" applyAlignment="1">
      <alignment horizontal="left"/>
    </xf>
    <xf numFmtId="43" fontId="5" fillId="4" borderId="0" xfId="20" applyFont="1" applyFill="1" applyBorder="1" applyAlignment="1" quotePrefix="1">
      <alignment/>
    </xf>
    <xf numFmtId="0" fontId="5" fillId="3" borderId="5" xfId="0" applyFont="1" applyFill="1" applyBorder="1" applyAlignment="1">
      <alignment horizontal="center"/>
    </xf>
    <xf numFmtId="43" fontId="5" fillId="3" borderId="6" xfId="20" applyFont="1" applyFill="1" applyBorder="1" applyAlignment="1">
      <alignment/>
    </xf>
    <xf numFmtId="0" fontId="1" fillId="0" borderId="0" xfId="0" applyFont="1" applyFill="1" applyBorder="1" applyAlignment="1">
      <alignment horizontal="center"/>
    </xf>
    <xf numFmtId="0" fontId="2" fillId="0" borderId="0" xfId="0" applyFont="1" applyAlignment="1">
      <alignment vertical="top" wrapText="1"/>
    </xf>
    <xf numFmtId="0" fontId="11" fillId="0" borderId="0" xfId="0" applyFont="1" applyAlignment="1">
      <alignment/>
    </xf>
    <xf numFmtId="0" fontId="15" fillId="0" borderId="0" xfId="0" applyFont="1" applyAlignment="1">
      <alignment/>
    </xf>
    <xf numFmtId="0" fontId="0" fillId="0" borderId="0" xfId="0" applyAlignment="1">
      <alignment horizontal="left" indent="3"/>
    </xf>
    <xf numFmtId="0" fontId="6" fillId="0" borderId="0" xfId="0" applyFont="1" applyAlignment="1">
      <alignment horizontal="left" indent="14"/>
    </xf>
    <xf numFmtId="0" fontId="1" fillId="0" borderId="0" xfId="0" applyFont="1" applyBorder="1" applyAlignment="1">
      <alignment/>
    </xf>
    <xf numFmtId="0" fontId="6" fillId="0" borderId="0" xfId="0" applyFont="1" applyBorder="1" applyAlignment="1">
      <alignment/>
    </xf>
    <xf numFmtId="0" fontId="12" fillId="0" borderId="0" xfId="0" applyFont="1" applyAlignment="1">
      <alignment horizontal="justify" vertical="top" wrapText="1"/>
    </xf>
    <xf numFmtId="0" fontId="0" fillId="0" borderId="0" xfId="0" applyAlignment="1">
      <alignment horizontal="justify" wrapText="1"/>
    </xf>
    <xf numFmtId="0" fontId="0" fillId="0" borderId="0" xfId="0" applyAlignment="1">
      <alignment horizontal="justify"/>
    </xf>
    <xf numFmtId="0" fontId="0" fillId="0" borderId="0" xfId="0" applyAlignment="1">
      <alignment horizontal="justify" vertical="top" wrapText="1"/>
    </xf>
    <xf numFmtId="0" fontId="14" fillId="0" borderId="0" xfId="0" applyFont="1" applyAlignment="1">
      <alignment horizontal="left" wrapText="1"/>
    </xf>
    <xf numFmtId="0" fontId="0" fillId="0" borderId="0" xfId="0" applyFont="1" applyAlignment="1">
      <alignment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Ativo
 Total
</a:t>
            </a:r>
          </a:p>
        </c:rich>
      </c:tx>
      <c:layout>
        <c:manualLayout>
          <c:xMode val="factor"/>
          <c:yMode val="factor"/>
          <c:x val="-0.32875"/>
          <c:y val="0.18175"/>
        </c:manualLayout>
      </c:layout>
      <c:spPr>
        <a:ln w="3175">
          <a:noFill/>
        </a:ln>
      </c:spPr>
    </c:title>
    <c:view3D>
      <c:rotX val="15"/>
      <c:rotY val="20"/>
      <c:depthPercent val="100"/>
      <c:rAngAx val="1"/>
    </c:view3D>
    <c:plotArea>
      <c:layout>
        <c:manualLayout>
          <c:xMode val="edge"/>
          <c:yMode val="edge"/>
          <c:x val="0.1785"/>
          <c:y val="0"/>
          <c:w val="0.81375"/>
          <c:h val="0.9875"/>
        </c:manualLayout>
      </c:layout>
      <c:bar3DChart>
        <c:barDir val="col"/>
        <c:grouping val="clustered"/>
        <c:varyColors val="0"/>
        <c:ser>
          <c:idx val="0"/>
          <c:order val="0"/>
          <c:tx>
            <c:strRef>
              <c:f>'[1]Plan1'!$A$3</c:f>
              <c:strCache>
                <c:ptCount val="1"/>
                <c:pt idx="0">
                  <c:v>Ativo</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a:defRPr lang="en-US" cap="none" sz="800" b="1" i="0" u="none" baseline="0">
                      <a:latin typeface="Arial"/>
                      <a:ea typeface="Arial"/>
                      <a:cs typeface="Arial"/>
                    </a:defRPr>
                  </a:pPr>
                </a:p>
              </c:txPr>
              <c:numFmt formatCode="_(* #,##0_);_(* \(#,##0\);_(* &quot;-&quot;_);_(@_)"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800" b="1" i="0" u="none" baseline="0">
                      <a:latin typeface="Arial"/>
                      <a:ea typeface="Arial"/>
                      <a:cs typeface="Arial"/>
                    </a:defRPr>
                  </a:pPr>
                </a:p>
              </c:txPr>
              <c:numFmt formatCode="_(* #,##0_);_(* \(#,##0\);_(* &quot;-&quot;_);_(@_)" sourceLinked="0"/>
              <c:showLegendKey val="0"/>
              <c:showVal val="1"/>
              <c:showBubbleSize val="0"/>
              <c:showCatName val="0"/>
              <c:showSerName val="0"/>
              <c:showPercent val="0"/>
            </c:dLbl>
            <c:dLbl>
              <c:idx val="2"/>
              <c:layout>
                <c:manualLayout>
                  <c:x val="0"/>
                  <c:y val="0"/>
                </c:manualLayout>
              </c:layout>
              <c:txPr>
                <a:bodyPr vert="horz" rot="0"/>
                <a:lstStyle/>
                <a:p>
                  <a:pPr algn="ctr">
                    <a:defRPr lang="en-US" cap="none" sz="800" b="1" i="0" u="none" baseline="0">
                      <a:latin typeface="Arial"/>
                      <a:ea typeface="Arial"/>
                      <a:cs typeface="Arial"/>
                    </a:defRPr>
                  </a:pPr>
                </a:p>
              </c:txPr>
              <c:numFmt formatCode="_(* #,##0_);_(* \(#,##0\);_(* &quot;-&quot;_);_(@_)" sourceLinked="0"/>
              <c:showLegendKey val="0"/>
              <c:showVal val="1"/>
              <c:showBubbleSize val="0"/>
              <c:showCatName val="0"/>
              <c:showSerName val="0"/>
              <c:showPercent val="0"/>
            </c:dLbl>
            <c:numFmt formatCode="General" sourceLinked="1"/>
            <c:txPr>
              <a:bodyPr vert="horz" rot="0"/>
              <a:lstStyle/>
              <a:p>
                <a:pPr algn="ctr">
                  <a:defRPr lang="en-US" cap="none" sz="800" b="1" i="0" u="none" baseline="0">
                    <a:latin typeface="Arial"/>
                    <a:ea typeface="Arial"/>
                    <a:cs typeface="Arial"/>
                  </a:defRPr>
                </a:pPr>
              </a:p>
            </c:txPr>
            <c:showLegendKey val="0"/>
            <c:showVal val="0"/>
            <c:showBubbleSize val="0"/>
            <c:showCatName val="0"/>
            <c:showSerName val="0"/>
            <c:showPercent val="0"/>
          </c:dLbls>
          <c:cat>
            <c:numRef>
              <c:f>'[1]Plan1'!$B$2:$D$2</c:f>
              <c:numCache>
                <c:ptCount val="3"/>
                <c:pt idx="0">
                  <c:v>2005</c:v>
                </c:pt>
                <c:pt idx="1">
                  <c:v>2006</c:v>
                </c:pt>
                <c:pt idx="2">
                  <c:v>2007</c:v>
                </c:pt>
              </c:numCache>
            </c:numRef>
          </c:cat>
          <c:val>
            <c:numRef>
              <c:f>'[1]Plan1'!$B$3:$D$3</c:f>
              <c:numCache>
                <c:ptCount val="3"/>
                <c:pt idx="0">
                  <c:v>126566</c:v>
                </c:pt>
                <c:pt idx="1">
                  <c:v>132155</c:v>
                </c:pt>
                <c:pt idx="2">
                  <c:v>194662</c:v>
                </c:pt>
              </c:numCache>
            </c:numRef>
          </c:val>
          <c:shape val="box"/>
        </c:ser>
        <c:shape val="box"/>
        <c:axId val="58906843"/>
        <c:axId val="30576848"/>
      </c:bar3DChart>
      <c:catAx>
        <c:axId val="58906843"/>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30576848"/>
        <c:crosses val="autoZero"/>
        <c:auto val="1"/>
        <c:lblOffset val="100"/>
        <c:noMultiLvlLbl val="0"/>
      </c:catAx>
      <c:valAx>
        <c:axId val="30576848"/>
        <c:scaling>
          <c:orientation val="minMax"/>
        </c:scaling>
        <c:axPos val="l"/>
        <c:majorGridlines/>
        <c:delete val="1"/>
        <c:majorTickMark val="out"/>
        <c:minorTickMark val="none"/>
        <c:tickLblPos val="nextTo"/>
        <c:crossAx val="58906843"/>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3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Patrimônio 
Líquido
</a:t>
            </a:r>
          </a:p>
        </c:rich>
      </c:tx>
      <c:layout>
        <c:manualLayout>
          <c:xMode val="factor"/>
          <c:yMode val="factor"/>
          <c:x val="-0.33475"/>
          <c:y val="0.1775"/>
        </c:manualLayout>
      </c:layout>
      <c:spPr>
        <a:ln w="3175">
          <a:noFill/>
        </a:ln>
      </c:spPr>
    </c:title>
    <c:view3D>
      <c:rotX val="15"/>
      <c:rotY val="20"/>
      <c:depthPercent val="100"/>
      <c:rAngAx val="1"/>
    </c:view3D>
    <c:plotArea>
      <c:layout>
        <c:manualLayout>
          <c:xMode val="edge"/>
          <c:yMode val="edge"/>
          <c:x val="0.17625"/>
          <c:y val="0"/>
          <c:w val="0.82375"/>
          <c:h val="0.98925"/>
        </c:manualLayout>
      </c:layout>
      <c:bar3DChart>
        <c:barDir val="col"/>
        <c:grouping val="clustered"/>
        <c:varyColors val="0"/>
        <c:ser>
          <c:idx val="0"/>
          <c:order val="0"/>
          <c:tx>
            <c:strRef>
              <c:f>'[1]Plan1'!$A$9</c:f>
              <c:strCache>
                <c:ptCount val="1"/>
                <c:pt idx="0">
                  <c:v>Patrimônio Líquido</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a:defRPr lang="en-US" cap="none" sz="825" b="1" i="0" u="none" baseline="0">
                      <a:latin typeface="Arial"/>
                      <a:ea typeface="Arial"/>
                      <a:cs typeface="Arial"/>
                    </a:defRPr>
                  </a:pPr>
                </a:p>
              </c:txPr>
              <c:numFmt formatCode="_(* #,##0_);_(* \(#,##0\);_(* &quot;-&quot;_);_(@_)"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825" b="1" i="0" u="none" baseline="0">
                      <a:latin typeface="Arial"/>
                      <a:ea typeface="Arial"/>
                      <a:cs typeface="Arial"/>
                    </a:defRPr>
                  </a:pPr>
                </a:p>
              </c:txPr>
              <c:numFmt formatCode="_(* #,##0_);_(* \(#,##0\);_(* &quot;-&quot;_);_(@_)" sourceLinked="0"/>
              <c:showLegendKey val="0"/>
              <c:showVal val="1"/>
              <c:showBubbleSize val="0"/>
              <c:showCatName val="0"/>
              <c:showSerName val="0"/>
              <c:showPercent val="0"/>
            </c:dLbl>
            <c:dLbl>
              <c:idx val="2"/>
              <c:layout>
                <c:manualLayout>
                  <c:x val="0"/>
                  <c:y val="0"/>
                </c:manualLayout>
              </c:layout>
              <c:txPr>
                <a:bodyPr vert="horz" rot="0"/>
                <a:lstStyle/>
                <a:p>
                  <a:pPr algn="ctr">
                    <a:defRPr lang="en-US" cap="none" sz="825" b="1" i="0" u="none" baseline="0">
                      <a:latin typeface="Arial"/>
                      <a:ea typeface="Arial"/>
                      <a:cs typeface="Arial"/>
                    </a:defRPr>
                  </a:pPr>
                </a:p>
              </c:txPr>
              <c:numFmt formatCode="_(* #,##0_);_(* \(#,##0\);_(* &quot;-&quot;_);_(@_)" sourceLinked="0"/>
              <c:showLegendKey val="0"/>
              <c:showVal val="1"/>
              <c:showBubbleSize val="0"/>
              <c:showCatName val="0"/>
              <c:showSerName val="0"/>
              <c:showPercent val="0"/>
            </c:dLbl>
            <c:numFmt formatCode="General" sourceLinked="1"/>
            <c:txPr>
              <a:bodyPr vert="horz" rot="0"/>
              <a:lstStyle/>
              <a:p>
                <a:pPr algn="ctr">
                  <a:defRPr lang="en-US" cap="none" sz="825" b="1" i="0" u="none" baseline="0">
                    <a:latin typeface="Arial"/>
                    <a:ea typeface="Arial"/>
                    <a:cs typeface="Arial"/>
                  </a:defRPr>
                </a:pPr>
              </a:p>
            </c:txPr>
            <c:showLegendKey val="0"/>
            <c:showVal val="0"/>
            <c:showBubbleSize val="0"/>
            <c:showCatName val="0"/>
            <c:showSerName val="0"/>
            <c:showPercent val="0"/>
          </c:dLbls>
          <c:cat>
            <c:numRef>
              <c:f>'[1]Plan1'!$B$8:$D$8</c:f>
              <c:numCache>
                <c:ptCount val="3"/>
                <c:pt idx="0">
                  <c:v>2005</c:v>
                </c:pt>
                <c:pt idx="1">
                  <c:v>2006</c:v>
                </c:pt>
                <c:pt idx="2">
                  <c:v>2007</c:v>
                </c:pt>
              </c:numCache>
            </c:numRef>
          </c:cat>
          <c:val>
            <c:numRef>
              <c:f>'[1]Plan1'!$B$9:$D$9</c:f>
              <c:numCache>
                <c:ptCount val="3"/>
                <c:pt idx="0">
                  <c:v>41088</c:v>
                </c:pt>
                <c:pt idx="1">
                  <c:v>42922</c:v>
                </c:pt>
                <c:pt idx="2">
                  <c:v>58487</c:v>
                </c:pt>
              </c:numCache>
            </c:numRef>
          </c:val>
          <c:shape val="box"/>
        </c:ser>
        <c:shape val="box"/>
        <c:axId val="14313361"/>
        <c:axId val="12434286"/>
      </c:bar3DChart>
      <c:catAx>
        <c:axId val="14313361"/>
        <c:scaling>
          <c:orientation val="minMax"/>
        </c:scaling>
        <c:axPos val="b"/>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12434286"/>
        <c:crosses val="autoZero"/>
        <c:auto val="1"/>
        <c:lblOffset val="100"/>
        <c:noMultiLvlLbl val="0"/>
      </c:catAx>
      <c:valAx>
        <c:axId val="12434286"/>
        <c:scaling>
          <c:orientation val="minMax"/>
        </c:scaling>
        <c:axPos val="l"/>
        <c:majorGridlines/>
        <c:delete val="1"/>
        <c:majorTickMark val="out"/>
        <c:minorTickMark val="none"/>
        <c:tickLblPos val="nextTo"/>
        <c:crossAx val="14313361"/>
        <c:crossesAt val="1"/>
        <c:crossBetween val="between"/>
        <c:dispUnits/>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Operações de 
Crédito
</a:t>
            </a:r>
          </a:p>
        </c:rich>
      </c:tx>
      <c:layout>
        <c:manualLayout>
          <c:xMode val="factor"/>
          <c:yMode val="factor"/>
          <c:x val="-0.33475"/>
          <c:y val="0.1775"/>
        </c:manualLayout>
      </c:layout>
      <c:spPr>
        <a:ln w="3175">
          <a:noFill/>
        </a:ln>
      </c:spPr>
    </c:title>
    <c:view3D>
      <c:rotX val="15"/>
      <c:rotY val="20"/>
      <c:depthPercent val="100"/>
      <c:rAngAx val="1"/>
    </c:view3D>
    <c:plotArea>
      <c:layout>
        <c:manualLayout>
          <c:xMode val="edge"/>
          <c:yMode val="edge"/>
          <c:x val="0.17725"/>
          <c:y val="0.01375"/>
          <c:w val="0.8185"/>
          <c:h val="0.98625"/>
        </c:manualLayout>
      </c:layout>
      <c:bar3DChart>
        <c:barDir val="col"/>
        <c:grouping val="clustered"/>
        <c:varyColors val="0"/>
        <c:ser>
          <c:idx val="0"/>
          <c:order val="0"/>
          <c:tx>
            <c:strRef>
              <c:f>'[1]Plan1'!$A$6</c:f>
              <c:strCache>
                <c:ptCount val="1"/>
                <c:pt idx="0">
                  <c:v>Operações Crédito</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a:defRPr lang="en-US" cap="none" sz="800" b="1" i="0" u="none" baseline="0">
                      <a:latin typeface="Arial"/>
                      <a:ea typeface="Arial"/>
                      <a:cs typeface="Arial"/>
                    </a:defRPr>
                  </a:pPr>
                </a:p>
              </c:txPr>
              <c:numFmt formatCode="_(* #,##0_);_(* \(#,##0\);_(* &quot;-&quot;_);_(@_)"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800" b="1" i="0" u="none" baseline="0">
                      <a:latin typeface="Arial"/>
                      <a:ea typeface="Arial"/>
                      <a:cs typeface="Arial"/>
                    </a:defRPr>
                  </a:pPr>
                </a:p>
              </c:txPr>
              <c:numFmt formatCode="_(* #,##0_);_(* \(#,##0\);_(* &quot;-&quot;_);_(@_)" sourceLinked="0"/>
              <c:showLegendKey val="0"/>
              <c:showVal val="1"/>
              <c:showBubbleSize val="0"/>
              <c:showCatName val="0"/>
              <c:showSerName val="0"/>
              <c:showPercent val="0"/>
            </c:dLbl>
            <c:dLbl>
              <c:idx val="2"/>
              <c:layout>
                <c:manualLayout>
                  <c:x val="0"/>
                  <c:y val="0"/>
                </c:manualLayout>
              </c:layout>
              <c:txPr>
                <a:bodyPr vert="horz" rot="0"/>
                <a:lstStyle/>
                <a:p>
                  <a:pPr algn="ctr">
                    <a:defRPr lang="en-US" cap="none" sz="800" b="1" i="0" u="none" baseline="0">
                      <a:latin typeface="Arial"/>
                      <a:ea typeface="Arial"/>
                      <a:cs typeface="Arial"/>
                    </a:defRPr>
                  </a:pPr>
                </a:p>
              </c:txPr>
              <c:numFmt formatCode="_(* #,##0_);_(* \(#,##0\);_(* &quot;-&quot;_);_(@_)" sourceLinked="0"/>
              <c:showLegendKey val="0"/>
              <c:showVal val="1"/>
              <c:showBubbleSize val="0"/>
              <c:showCatName val="0"/>
              <c:showSerName val="0"/>
              <c:showPercent val="0"/>
            </c:dLbl>
            <c:numFmt formatCode="General" sourceLinked="1"/>
            <c:txPr>
              <a:bodyPr vert="horz" rot="0"/>
              <a:lstStyle/>
              <a:p>
                <a:pPr algn="ctr">
                  <a:defRPr lang="en-US" cap="none" sz="800" b="1" i="0" u="none" baseline="0">
                    <a:latin typeface="Arial"/>
                    <a:ea typeface="Arial"/>
                    <a:cs typeface="Arial"/>
                  </a:defRPr>
                </a:pPr>
              </a:p>
            </c:txPr>
            <c:showLegendKey val="0"/>
            <c:showVal val="0"/>
            <c:showBubbleSize val="0"/>
            <c:showCatName val="0"/>
            <c:showSerName val="0"/>
            <c:showPercent val="0"/>
          </c:dLbls>
          <c:cat>
            <c:numRef>
              <c:f>'[1]Plan1'!$B$5:$D$5</c:f>
              <c:numCache>
                <c:ptCount val="3"/>
                <c:pt idx="0">
                  <c:v>2005</c:v>
                </c:pt>
                <c:pt idx="1">
                  <c:v>2006</c:v>
                </c:pt>
                <c:pt idx="2">
                  <c:v>2007</c:v>
                </c:pt>
              </c:numCache>
            </c:numRef>
          </c:cat>
          <c:val>
            <c:numRef>
              <c:f>'[1]Plan1'!$B$6:$D$6</c:f>
              <c:numCache>
                <c:ptCount val="3"/>
                <c:pt idx="0">
                  <c:v>118338</c:v>
                </c:pt>
                <c:pt idx="1">
                  <c:v>127787</c:v>
                </c:pt>
                <c:pt idx="2">
                  <c:v>172610</c:v>
                </c:pt>
              </c:numCache>
            </c:numRef>
          </c:val>
          <c:shape val="box"/>
        </c:ser>
        <c:shape val="box"/>
        <c:axId val="25049975"/>
        <c:axId val="55360636"/>
      </c:bar3DChart>
      <c:catAx>
        <c:axId val="25049975"/>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55360636"/>
        <c:crosses val="autoZero"/>
        <c:auto val="1"/>
        <c:lblOffset val="100"/>
        <c:noMultiLvlLbl val="0"/>
      </c:catAx>
      <c:valAx>
        <c:axId val="55360636"/>
        <c:scaling>
          <c:orientation val="minMax"/>
        </c:scaling>
        <c:axPos val="l"/>
        <c:majorGridlines/>
        <c:delete val="1"/>
        <c:majorTickMark val="out"/>
        <c:minorTickMark val="none"/>
        <c:tickLblPos val="nextTo"/>
        <c:crossAx val="25049975"/>
        <c:crossesAt val="1"/>
        <c:crossBetween val="between"/>
        <c:dispUnits/>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981075</xdr:colOff>
      <xdr:row>5</xdr:row>
      <xdr:rowOff>19050</xdr:rowOff>
    </xdr:from>
    <xdr:to>
      <xdr:col>5</xdr:col>
      <xdr:colOff>0</xdr:colOff>
      <xdr:row>10</xdr:row>
      <xdr:rowOff>0</xdr:rowOff>
    </xdr:to>
    <xdr:pic>
      <xdr:nvPicPr>
        <xdr:cNvPr id="1" name="Picture 1"/>
        <xdr:cNvPicPr preferRelativeResize="1">
          <a:picLocks noChangeAspect="1"/>
        </xdr:cNvPicPr>
      </xdr:nvPicPr>
      <xdr:blipFill>
        <a:blip r:embed="rId1"/>
        <a:stretch>
          <a:fillRect/>
        </a:stretch>
      </xdr:blipFill>
      <xdr:spPr>
        <a:xfrm>
          <a:off x="1047750" y="828675"/>
          <a:ext cx="4457700" cy="790575"/>
        </a:xfrm>
        <a:prstGeom prst="rect">
          <a:avLst/>
        </a:prstGeom>
        <a:noFill/>
        <a:ln w="9525" cmpd="sng">
          <a:noFill/>
        </a:ln>
      </xdr:spPr>
    </xdr:pic>
    <xdr:clientData/>
  </xdr:twoCellAnchor>
  <xdr:twoCellAnchor>
    <xdr:from>
      <xdr:col>4</xdr:col>
      <xdr:colOff>0</xdr:colOff>
      <xdr:row>38</xdr:row>
      <xdr:rowOff>190500</xdr:rowOff>
    </xdr:from>
    <xdr:to>
      <xdr:col>6</xdr:col>
      <xdr:colOff>47625</xdr:colOff>
      <xdr:row>46</xdr:row>
      <xdr:rowOff>0</xdr:rowOff>
    </xdr:to>
    <xdr:graphicFrame>
      <xdr:nvGraphicFramePr>
        <xdr:cNvPr id="2" name="Chart 11"/>
        <xdr:cNvGraphicFramePr/>
      </xdr:nvGraphicFramePr>
      <xdr:xfrm>
        <a:off x="3324225" y="6057900"/>
        <a:ext cx="3124200" cy="1047750"/>
      </xdr:xfrm>
      <a:graphic>
        <a:graphicData uri="http://schemas.openxmlformats.org/drawingml/2006/chart">
          <c:chart xmlns:c="http://schemas.openxmlformats.org/drawingml/2006/chart" r:id="rId2"/>
        </a:graphicData>
      </a:graphic>
    </xdr:graphicFrame>
    <xdr:clientData/>
  </xdr:twoCellAnchor>
  <xdr:twoCellAnchor>
    <xdr:from>
      <xdr:col>3</xdr:col>
      <xdr:colOff>76200</xdr:colOff>
      <xdr:row>45</xdr:row>
      <xdr:rowOff>152400</xdr:rowOff>
    </xdr:from>
    <xdr:to>
      <xdr:col>6</xdr:col>
      <xdr:colOff>66675</xdr:colOff>
      <xdr:row>53</xdr:row>
      <xdr:rowOff>0</xdr:rowOff>
    </xdr:to>
    <xdr:graphicFrame>
      <xdr:nvGraphicFramePr>
        <xdr:cNvPr id="3" name="Chart 12"/>
        <xdr:cNvGraphicFramePr/>
      </xdr:nvGraphicFramePr>
      <xdr:xfrm>
        <a:off x="3314700" y="7096125"/>
        <a:ext cx="3152775" cy="1143000"/>
      </xdr:xfrm>
      <a:graphic>
        <a:graphicData uri="http://schemas.openxmlformats.org/drawingml/2006/chart">
          <c:chart xmlns:c="http://schemas.openxmlformats.org/drawingml/2006/chart" r:id="rId3"/>
        </a:graphicData>
      </a:graphic>
    </xdr:graphicFrame>
    <xdr:clientData/>
  </xdr:twoCellAnchor>
  <xdr:twoCellAnchor>
    <xdr:from>
      <xdr:col>3</xdr:col>
      <xdr:colOff>76200</xdr:colOff>
      <xdr:row>53</xdr:row>
      <xdr:rowOff>9525</xdr:rowOff>
    </xdr:from>
    <xdr:to>
      <xdr:col>6</xdr:col>
      <xdr:colOff>66675</xdr:colOff>
      <xdr:row>60</xdr:row>
      <xdr:rowOff>95250</xdr:rowOff>
    </xdr:to>
    <xdr:graphicFrame>
      <xdr:nvGraphicFramePr>
        <xdr:cNvPr id="4" name="Chart 13"/>
        <xdr:cNvGraphicFramePr/>
      </xdr:nvGraphicFramePr>
      <xdr:xfrm>
        <a:off x="3314700" y="8248650"/>
        <a:ext cx="3152775" cy="11334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quivos%20de%20programas\qualcomm\eudora\attach\BC&#233;dula_Gr&#225;ficos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1"/>
      <sheetName val="Plan2"/>
      <sheetName val="Plan3"/>
      <sheetName val="Ano2007"/>
      <sheetName val="Ano2008-1"/>
    </sheetNames>
    <sheetDataSet>
      <sheetData sheetId="0">
        <row r="2">
          <cell r="B2">
            <v>2005</v>
          </cell>
          <cell r="C2">
            <v>2006</v>
          </cell>
          <cell r="D2">
            <v>2007</v>
          </cell>
        </row>
        <row r="3">
          <cell r="A3" t="str">
            <v>Ativo</v>
          </cell>
          <cell r="B3">
            <v>126566</v>
          </cell>
          <cell r="C3">
            <v>132155</v>
          </cell>
          <cell r="D3">
            <v>194662</v>
          </cell>
        </row>
        <row r="5">
          <cell r="B5">
            <v>2005</v>
          </cell>
          <cell r="C5">
            <v>2006</v>
          </cell>
          <cell r="D5">
            <v>2007</v>
          </cell>
        </row>
        <row r="6">
          <cell r="A6" t="str">
            <v>Operações Crédito</v>
          </cell>
          <cell r="B6">
            <v>118338</v>
          </cell>
          <cell r="C6">
            <v>127787</v>
          </cell>
          <cell r="D6">
            <v>172610</v>
          </cell>
        </row>
        <row r="8">
          <cell r="B8">
            <v>2005</v>
          </cell>
          <cell r="C8">
            <v>2006</v>
          </cell>
          <cell r="D8">
            <v>2007</v>
          </cell>
        </row>
        <row r="9">
          <cell r="A9" t="str">
            <v>Patrimônio Líquido</v>
          </cell>
          <cell r="B9">
            <v>41088</v>
          </cell>
          <cell r="C9">
            <v>42922</v>
          </cell>
          <cell r="D9">
            <v>58487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H71"/>
  <sheetViews>
    <sheetView tabSelected="1" workbookViewId="0" topLeftCell="A1">
      <selection activeCell="B12" sqref="B12"/>
    </sheetView>
  </sheetViews>
  <sheetFormatPr defaultColWidth="9.140625" defaultRowHeight="12.75"/>
  <cols>
    <col min="1" max="1" width="0.9921875" style="0" customWidth="1"/>
    <col min="2" max="2" width="33.28125" style="0" customWidth="1"/>
    <col min="3" max="3" width="14.28125" style="0" customWidth="1"/>
    <col min="4" max="4" width="1.28515625" style="0" customWidth="1"/>
    <col min="5" max="5" width="32.7109375" style="0" customWidth="1"/>
    <col min="6" max="6" width="13.421875" style="0" customWidth="1"/>
    <col min="7" max="7" width="1.8515625" style="0" customWidth="1"/>
    <col min="8" max="8" width="14.7109375" style="0" customWidth="1"/>
  </cols>
  <sheetData>
    <row r="6" spans="2:6" ht="12.75">
      <c r="B6" s="2"/>
      <c r="D6" s="13"/>
      <c r="E6" s="13"/>
      <c r="F6" s="2"/>
    </row>
    <row r="7" spans="2:6" ht="12.75">
      <c r="B7" s="2"/>
      <c r="D7" s="13"/>
      <c r="E7" s="13"/>
      <c r="F7" s="2"/>
    </row>
    <row r="8" spans="2:6" ht="12.75">
      <c r="B8" s="2"/>
      <c r="D8" s="13"/>
      <c r="E8" s="13"/>
      <c r="F8" s="2"/>
    </row>
    <row r="9" spans="2:6" ht="12.75">
      <c r="B9" s="2"/>
      <c r="D9" s="13"/>
      <c r="E9" s="13"/>
      <c r="F9" s="2"/>
    </row>
    <row r="10" spans="2:6" ht="12.75">
      <c r="B10" s="2"/>
      <c r="D10" s="13"/>
      <c r="E10" s="13"/>
      <c r="F10" s="2"/>
    </row>
    <row r="11" spans="2:6" ht="12.75" customHeight="1">
      <c r="B11" s="40" t="s">
        <v>72</v>
      </c>
      <c r="D11" s="14"/>
      <c r="F11" s="2"/>
    </row>
    <row r="12" spans="2:6" ht="4.5" customHeight="1">
      <c r="B12" s="39"/>
      <c r="F12" s="2"/>
    </row>
    <row r="13" spans="1:7" ht="15.75" customHeight="1">
      <c r="A13" s="27"/>
      <c r="B13" s="31" t="s">
        <v>69</v>
      </c>
      <c r="C13" s="41"/>
      <c r="D13" s="42"/>
      <c r="E13" s="42"/>
      <c r="F13" s="5"/>
      <c r="G13" s="27"/>
    </row>
    <row r="14" spans="1:7" ht="3.75" customHeight="1">
      <c r="A14" s="12"/>
      <c r="B14" s="16"/>
      <c r="C14" s="17"/>
      <c r="D14" s="17"/>
      <c r="E14" s="17"/>
      <c r="F14" s="16"/>
      <c r="G14" s="12"/>
    </row>
    <row r="15" spans="1:8" ht="12.75">
      <c r="A15" s="12"/>
      <c r="B15" s="24" t="s">
        <v>45</v>
      </c>
      <c r="C15" s="25">
        <f>C16+C17+C18+C20+C22+C26+C27</f>
        <v>183407190.54000002</v>
      </c>
      <c r="D15" s="9"/>
      <c r="E15" s="24" t="s">
        <v>27</v>
      </c>
      <c r="F15" s="25">
        <f>F16+F21+F23+F26</f>
        <v>136174737.67000002</v>
      </c>
      <c r="G15" s="26"/>
      <c r="H15" s="27"/>
    </row>
    <row r="16" spans="1:8" ht="12.75">
      <c r="A16" s="12"/>
      <c r="B16" s="28" t="s">
        <v>17</v>
      </c>
      <c r="C16" s="6">
        <v>447981.66</v>
      </c>
      <c r="D16" s="9"/>
      <c r="E16" s="28" t="s">
        <v>28</v>
      </c>
      <c r="F16" s="6">
        <f>SUM(F17:F20)</f>
        <v>125028697.71000001</v>
      </c>
      <c r="G16" s="26"/>
      <c r="H16" s="29"/>
    </row>
    <row r="17" spans="1:8" ht="12.75">
      <c r="A17" s="12"/>
      <c r="B17" s="28" t="s">
        <v>7</v>
      </c>
      <c r="C17" s="6">
        <v>36339724.52</v>
      </c>
      <c r="D17" s="9"/>
      <c r="E17" s="30" t="s">
        <v>29</v>
      </c>
      <c r="F17" s="7">
        <v>29421915.53</v>
      </c>
      <c r="G17" s="26"/>
      <c r="H17" s="29"/>
    </row>
    <row r="18" spans="1:8" ht="12.75">
      <c r="A18" s="12"/>
      <c r="B18" s="28" t="s">
        <v>63</v>
      </c>
      <c r="C18" s="6">
        <f>SUM(C19)</f>
        <v>1041327.1</v>
      </c>
      <c r="D18" s="9"/>
      <c r="E18" s="30" t="s">
        <v>55</v>
      </c>
      <c r="F18" s="7">
        <v>101525.57</v>
      </c>
      <c r="G18" s="26"/>
      <c r="H18" s="29"/>
    </row>
    <row r="19" spans="1:8" ht="12.75">
      <c r="A19" s="12"/>
      <c r="B19" s="30" t="s">
        <v>60</v>
      </c>
      <c r="C19" s="7">
        <v>1041327.1</v>
      </c>
      <c r="D19" s="10"/>
      <c r="E19" s="30" t="s">
        <v>59</v>
      </c>
      <c r="F19" s="7">
        <v>95169214.51</v>
      </c>
      <c r="G19" s="26"/>
      <c r="H19" s="29"/>
    </row>
    <row r="20" spans="1:8" ht="12.75">
      <c r="A20" s="12"/>
      <c r="B20" s="28" t="s">
        <v>66</v>
      </c>
      <c r="C20" s="6">
        <f>SUM(C21)</f>
        <v>366078.77</v>
      </c>
      <c r="D20" s="9"/>
      <c r="E20" s="30" t="s">
        <v>56</v>
      </c>
      <c r="F20" s="7">
        <v>336042.1</v>
      </c>
      <c r="G20" s="26"/>
      <c r="H20" s="29"/>
    </row>
    <row r="21" spans="1:8" ht="12.75">
      <c r="A21" s="12"/>
      <c r="B21" s="30" t="s">
        <v>67</v>
      </c>
      <c r="C21" s="7">
        <v>366078.77</v>
      </c>
      <c r="D21" s="10"/>
      <c r="E21" s="28" t="s">
        <v>52</v>
      </c>
      <c r="F21" s="6">
        <f>SUM(F22)</f>
        <v>2893725.59</v>
      </c>
      <c r="G21" s="26"/>
      <c r="H21" s="29"/>
    </row>
    <row r="22" spans="1:8" ht="12.75">
      <c r="A22" s="12"/>
      <c r="B22" s="28" t="s">
        <v>18</v>
      </c>
      <c r="C22" s="6">
        <f>SUM(C23:C25)</f>
        <v>141284084.15</v>
      </c>
      <c r="D22" s="9"/>
      <c r="E22" s="30" t="s">
        <v>58</v>
      </c>
      <c r="F22" s="7">
        <v>2893725.59</v>
      </c>
      <c r="G22" s="26"/>
      <c r="H22" s="29"/>
    </row>
    <row r="23" spans="1:8" ht="12.75">
      <c r="A23" s="12"/>
      <c r="B23" s="30" t="s">
        <v>4</v>
      </c>
      <c r="C23" s="7">
        <v>172609816.62</v>
      </c>
      <c r="D23" s="10"/>
      <c r="E23" s="28" t="s">
        <v>47</v>
      </c>
      <c r="F23" s="6">
        <f>SUM(F24:F25)</f>
        <v>450404.07</v>
      </c>
      <c r="G23" s="26"/>
      <c r="H23" s="29"/>
    </row>
    <row r="24" spans="1:8" ht="12.75">
      <c r="A24" s="12"/>
      <c r="B24" s="30" t="s">
        <v>5</v>
      </c>
      <c r="C24" s="7">
        <v>-25753600.76</v>
      </c>
      <c r="D24" s="10"/>
      <c r="E24" s="30" t="s">
        <v>46</v>
      </c>
      <c r="F24" s="7">
        <v>56029.06</v>
      </c>
      <c r="G24" s="26"/>
      <c r="H24" s="29"/>
    </row>
    <row r="25" spans="1:8" ht="12.75">
      <c r="A25" s="12"/>
      <c r="B25" s="30" t="s">
        <v>19</v>
      </c>
      <c r="C25" s="7">
        <v>-5572131.71</v>
      </c>
      <c r="D25" s="10"/>
      <c r="E25" s="30" t="s">
        <v>51</v>
      </c>
      <c r="F25" s="7">
        <v>394375.01</v>
      </c>
      <c r="G25" s="26"/>
      <c r="H25" s="27"/>
    </row>
    <row r="26" spans="1:8" ht="12.75">
      <c r="A26" s="12"/>
      <c r="B26" s="28" t="s">
        <v>20</v>
      </c>
      <c r="C26" s="6">
        <v>2795141.16</v>
      </c>
      <c r="D26" s="9"/>
      <c r="E26" s="28" t="s">
        <v>30</v>
      </c>
      <c r="F26" s="6">
        <f>SUM(F27:F29)</f>
        <v>7801910.299999999</v>
      </c>
      <c r="G26" s="26"/>
      <c r="H26" s="27"/>
    </row>
    <row r="27" spans="1:8" ht="12.75">
      <c r="A27" s="12"/>
      <c r="B27" s="28" t="s">
        <v>21</v>
      </c>
      <c r="C27" s="6">
        <v>1132853.18</v>
      </c>
      <c r="D27" s="9"/>
      <c r="E27" s="30" t="s">
        <v>31</v>
      </c>
      <c r="F27" s="7">
        <v>176781.35</v>
      </c>
      <c r="G27" s="26"/>
      <c r="H27" s="27"/>
    </row>
    <row r="28" spans="1:8" ht="12.75">
      <c r="A28" s="12"/>
      <c r="B28" s="24" t="s">
        <v>22</v>
      </c>
      <c r="C28" s="25">
        <f>C29+C30+C33</f>
        <v>11254403.670000002</v>
      </c>
      <c r="D28" s="9"/>
      <c r="E28" s="30" t="s">
        <v>38</v>
      </c>
      <c r="F28" s="7">
        <v>6492015.97</v>
      </c>
      <c r="G28" s="26"/>
      <c r="H28" s="27"/>
    </row>
    <row r="29" spans="1:8" ht="12.75">
      <c r="A29" s="12"/>
      <c r="B29" s="28" t="s">
        <v>26</v>
      </c>
      <c r="C29" s="6">
        <v>405891.33</v>
      </c>
      <c r="D29" s="9"/>
      <c r="E29" s="30" t="s">
        <v>39</v>
      </c>
      <c r="F29" s="7">
        <v>1133112.98</v>
      </c>
      <c r="G29" s="26"/>
      <c r="H29" s="27"/>
    </row>
    <row r="30" spans="1:8" ht="12.75">
      <c r="A30" s="12"/>
      <c r="B30" s="28" t="s">
        <v>23</v>
      </c>
      <c r="C30" s="6">
        <f>SUM(C31:C32)</f>
        <v>1769433.6400000001</v>
      </c>
      <c r="D30" s="9"/>
      <c r="E30" s="24" t="s">
        <v>43</v>
      </c>
      <c r="F30" s="25">
        <f>F31+F32+F33+F34+F35+F36</f>
        <v>58486856.54</v>
      </c>
      <c r="G30" s="26"/>
      <c r="H30" s="29"/>
    </row>
    <row r="31" spans="1:8" ht="12.75">
      <c r="A31" s="12"/>
      <c r="B31" s="30" t="s">
        <v>68</v>
      </c>
      <c r="C31" s="7">
        <f>1650000+1711805.12</f>
        <v>3361805.12</v>
      </c>
      <c r="D31" s="10"/>
      <c r="E31" s="28" t="s">
        <v>44</v>
      </c>
      <c r="F31" s="6">
        <v>50055639</v>
      </c>
      <c r="G31" s="26"/>
      <c r="H31" s="29"/>
    </row>
    <row r="32" spans="1:8" ht="12.75">
      <c r="A32" s="12"/>
      <c r="B32" s="30" t="s">
        <v>24</v>
      </c>
      <c r="C32" s="7">
        <v>-1592371.48</v>
      </c>
      <c r="D32" s="10"/>
      <c r="E32" s="28" t="s">
        <v>41</v>
      </c>
      <c r="F32" s="6">
        <v>173143.51</v>
      </c>
      <c r="G32" s="26"/>
      <c r="H32" s="29"/>
    </row>
    <row r="33" spans="1:8" ht="12.75">
      <c r="A33" s="12"/>
      <c r="B33" s="28" t="s">
        <v>48</v>
      </c>
      <c r="C33" s="6">
        <f>SUM(C34:C36)</f>
        <v>9079078.700000001</v>
      </c>
      <c r="D33" s="9"/>
      <c r="E33" s="28" t="s">
        <v>32</v>
      </c>
      <c r="F33" s="6">
        <v>867713.32</v>
      </c>
      <c r="G33" s="26"/>
      <c r="H33" s="29"/>
    </row>
    <row r="34" spans="1:8" ht="12.75">
      <c r="A34" s="12"/>
      <c r="B34" s="30" t="s">
        <v>49</v>
      </c>
      <c r="C34" s="7">
        <v>11974942.09</v>
      </c>
      <c r="D34" s="10"/>
      <c r="E34" s="28" t="s">
        <v>53</v>
      </c>
      <c r="F34" s="6">
        <v>561270.76</v>
      </c>
      <c r="G34" s="26"/>
      <c r="H34" s="29"/>
    </row>
    <row r="35" spans="1:8" ht="12.75">
      <c r="A35" s="12"/>
      <c r="B35" s="30" t="s">
        <v>50</v>
      </c>
      <c r="C35" s="7">
        <f>-1805978.44-1756760.94</f>
        <v>-3562739.38</v>
      </c>
      <c r="D35" s="10"/>
      <c r="E35" s="28" t="s">
        <v>40</v>
      </c>
      <c r="F35" s="6">
        <v>30295.99</v>
      </c>
      <c r="G35" s="26"/>
      <c r="H35" s="29"/>
    </row>
    <row r="36" spans="1:8" ht="12.75">
      <c r="A36" s="12"/>
      <c r="B36" s="30" t="s">
        <v>70</v>
      </c>
      <c r="C36" s="7">
        <v>666875.99</v>
      </c>
      <c r="D36" s="10"/>
      <c r="E36" s="28" t="s">
        <v>42</v>
      </c>
      <c r="F36" s="6">
        <v>6798793.96</v>
      </c>
      <c r="G36" s="26"/>
      <c r="H36" s="29"/>
    </row>
    <row r="37" spans="1:8" ht="12.75">
      <c r="A37" s="12"/>
      <c r="B37" s="24" t="s">
        <v>25</v>
      </c>
      <c r="C37" s="25">
        <f>C15+C28</f>
        <v>194661594.21000004</v>
      </c>
      <c r="D37" s="9"/>
      <c r="E37" s="24" t="s">
        <v>33</v>
      </c>
      <c r="F37" s="32">
        <f>F15+F30</f>
        <v>194661594.21</v>
      </c>
      <c r="G37" s="26"/>
      <c r="H37" s="29"/>
    </row>
    <row r="38" spans="1:8" ht="4.5" customHeight="1">
      <c r="A38" s="12"/>
      <c r="B38" s="26"/>
      <c r="C38" s="26"/>
      <c r="D38" s="26"/>
      <c r="E38" s="26"/>
      <c r="F38" s="26"/>
      <c r="G38" s="26"/>
      <c r="H38" s="27"/>
    </row>
    <row r="39" spans="2:5" ht="15" customHeight="1">
      <c r="B39" s="31" t="s">
        <v>64</v>
      </c>
      <c r="C39" s="6"/>
      <c r="D39" s="6"/>
      <c r="E39" s="35" t="s">
        <v>62</v>
      </c>
    </row>
    <row r="40" spans="1:4" ht="6" customHeight="1">
      <c r="A40" s="12"/>
      <c r="B40" s="12"/>
      <c r="C40" s="12"/>
      <c r="D40" s="20"/>
    </row>
    <row r="41" spans="1:4" ht="12.75">
      <c r="A41" s="12"/>
      <c r="B41" s="22" t="s">
        <v>34</v>
      </c>
      <c r="C41" s="18">
        <f>SUM(C42:C46)</f>
        <v>59381519.78</v>
      </c>
      <c r="D41" s="20"/>
    </row>
    <row r="42" spans="1:4" ht="12.75">
      <c r="A42" s="12"/>
      <c r="B42" s="15" t="s">
        <v>65</v>
      </c>
      <c r="C42" s="11">
        <f>36022856.85+5554199.39</f>
        <v>41577056.24</v>
      </c>
      <c r="D42" s="21"/>
    </row>
    <row r="43" spans="1:4" ht="12.75">
      <c r="A43" s="12"/>
      <c r="B43" s="15" t="s">
        <v>35</v>
      </c>
      <c r="C43" s="11">
        <v>2390108.62</v>
      </c>
      <c r="D43" s="21"/>
    </row>
    <row r="44" spans="1:4" ht="12.75">
      <c r="A44" s="12"/>
      <c r="B44" s="15" t="s">
        <v>8</v>
      </c>
      <c r="C44" s="11">
        <v>2280484.6</v>
      </c>
      <c r="D44" s="21"/>
    </row>
    <row r="45" spans="1:4" ht="12.75">
      <c r="A45" s="12"/>
      <c r="B45" s="15" t="s">
        <v>9</v>
      </c>
      <c r="C45" s="11">
        <f>1231595.64+8351862.52</f>
        <v>9583458.16</v>
      </c>
      <c r="D45" s="21"/>
    </row>
    <row r="46" spans="1:4" ht="12.75">
      <c r="A46" s="12"/>
      <c r="B46" s="15" t="s">
        <v>54</v>
      </c>
      <c r="C46" s="11">
        <v>3550412.16</v>
      </c>
      <c r="D46" s="21"/>
    </row>
    <row r="47" spans="1:4" ht="12.75">
      <c r="A47" s="12"/>
      <c r="B47" s="23" t="s">
        <v>36</v>
      </c>
      <c r="C47" s="19">
        <f>SUM(C48:C51)</f>
        <v>40411880.94</v>
      </c>
      <c r="D47" s="20"/>
    </row>
    <row r="48" spans="1:6" ht="12.75">
      <c r="A48" s="12"/>
      <c r="B48" s="15" t="s">
        <v>37</v>
      </c>
      <c r="C48" s="11">
        <v>12594961.86</v>
      </c>
      <c r="D48" s="21"/>
      <c r="E48" s="4"/>
      <c r="F48" s="8"/>
    </row>
    <row r="49" spans="1:6" ht="12.75">
      <c r="A49" s="12"/>
      <c r="B49" s="15" t="s">
        <v>10</v>
      </c>
      <c r="C49" s="11">
        <v>511788.82</v>
      </c>
      <c r="D49" s="21"/>
      <c r="F49" s="5"/>
    </row>
    <row r="50" spans="1:7" ht="12.75">
      <c r="A50" s="12"/>
      <c r="B50" s="15" t="s">
        <v>11</v>
      </c>
      <c r="C50" s="11">
        <f>3190184.3+11275007.68</f>
        <v>14465191.98</v>
      </c>
      <c r="D50" s="21"/>
      <c r="F50" s="6"/>
      <c r="G50" s="1"/>
    </row>
    <row r="51" spans="1:6" ht="12.75">
      <c r="A51" s="12"/>
      <c r="B51" s="15" t="s">
        <v>12</v>
      </c>
      <c r="C51" s="11">
        <f>10847829.96+1992108.32</f>
        <v>12839938.280000001</v>
      </c>
      <c r="D51" s="21"/>
      <c r="F51" s="7"/>
    </row>
    <row r="52" spans="1:6" ht="12.75">
      <c r="A52" s="12"/>
      <c r="B52" s="23" t="s">
        <v>71</v>
      </c>
      <c r="C52" s="19">
        <f>C41-C47</f>
        <v>18969638.840000004</v>
      </c>
      <c r="D52" s="20"/>
      <c r="F52" s="7"/>
    </row>
    <row r="53" spans="1:6" ht="12.75">
      <c r="A53" s="12"/>
      <c r="B53" s="15" t="s">
        <v>6</v>
      </c>
      <c r="C53" s="11">
        <v>-5042687.8</v>
      </c>
      <c r="D53" s="21"/>
      <c r="F53" s="7"/>
    </row>
    <row r="54" spans="1:6" ht="12.75">
      <c r="A54" s="12"/>
      <c r="B54" s="15" t="s">
        <v>57</v>
      </c>
      <c r="C54" s="11">
        <v>-170373.05</v>
      </c>
      <c r="D54" s="21"/>
      <c r="F54" s="7"/>
    </row>
    <row r="55" spans="1:6" ht="12.75">
      <c r="A55" s="12"/>
      <c r="B55" s="33" t="s">
        <v>61</v>
      </c>
      <c r="C55" s="34">
        <f>SUM(C52:C54)</f>
        <v>13756577.990000002</v>
      </c>
      <c r="D55" s="20"/>
      <c r="F55" s="7"/>
    </row>
    <row r="56" spans="1:7" ht="6" customHeight="1">
      <c r="A56" s="12"/>
      <c r="B56" s="20"/>
      <c r="C56" s="20"/>
      <c r="D56" s="20"/>
      <c r="F56" s="6"/>
      <c r="G56" s="1"/>
    </row>
    <row r="57" spans="2:5" ht="12.75">
      <c r="B57" s="38" t="s">
        <v>0</v>
      </c>
      <c r="E57" s="3"/>
    </row>
    <row r="58" spans="2:4" ht="12.75">
      <c r="B58" s="37" t="s">
        <v>1</v>
      </c>
      <c r="C58" s="1"/>
      <c r="D58" s="1"/>
    </row>
    <row r="59" spans="2:4" ht="12.75">
      <c r="B59" s="37" t="s">
        <v>2</v>
      </c>
      <c r="C59" s="1"/>
      <c r="D59" s="1"/>
    </row>
    <row r="60" spans="2:4" ht="12.75">
      <c r="B60" s="37" t="s">
        <v>3</v>
      </c>
      <c r="C60" s="1"/>
      <c r="D60" s="1"/>
    </row>
    <row r="61" spans="3:4" ht="7.5" customHeight="1">
      <c r="C61" s="1"/>
      <c r="D61" s="1"/>
    </row>
    <row r="62" spans="2:7" ht="12.75">
      <c r="B62" s="47" t="s">
        <v>16</v>
      </c>
      <c r="C62" s="48"/>
      <c r="D62" s="48"/>
      <c r="E62" s="48"/>
      <c r="F62" s="48"/>
      <c r="G62" s="36"/>
    </row>
    <row r="63" spans="2:7" ht="12.75" customHeight="1">
      <c r="B63" s="43" t="s">
        <v>13</v>
      </c>
      <c r="C63" s="44"/>
      <c r="D63" s="44"/>
      <c r="E63" s="44"/>
      <c r="F63" s="44"/>
      <c r="G63" s="36"/>
    </row>
    <row r="64" spans="2:7" ht="12.75">
      <c r="B64" s="44"/>
      <c r="C64" s="44"/>
      <c r="D64" s="44"/>
      <c r="E64" s="44"/>
      <c r="F64" s="44"/>
      <c r="G64" s="36"/>
    </row>
    <row r="65" spans="2:7" ht="12.75">
      <c r="B65" s="44"/>
      <c r="C65" s="44"/>
      <c r="D65" s="44"/>
      <c r="E65" s="44"/>
      <c r="F65" s="44"/>
      <c r="G65" s="36"/>
    </row>
    <row r="66" spans="2:7" ht="12.75">
      <c r="B66" s="44"/>
      <c r="C66" s="44"/>
      <c r="D66" s="44"/>
      <c r="E66" s="44"/>
      <c r="F66" s="44"/>
      <c r="G66" s="36"/>
    </row>
    <row r="67" spans="2:7" ht="12.75">
      <c r="B67" s="43" t="s">
        <v>14</v>
      </c>
      <c r="C67" s="45"/>
      <c r="D67" s="45"/>
      <c r="E67" s="45"/>
      <c r="F67" s="45"/>
      <c r="G67" s="36"/>
    </row>
    <row r="68" spans="2:7" ht="12.75">
      <c r="B68" s="45"/>
      <c r="C68" s="45"/>
      <c r="D68" s="45"/>
      <c r="E68" s="45"/>
      <c r="F68" s="45"/>
      <c r="G68" s="36"/>
    </row>
    <row r="69" spans="2:7" ht="12.75">
      <c r="B69" s="45"/>
      <c r="C69" s="45"/>
      <c r="D69" s="45"/>
      <c r="E69" s="45"/>
      <c r="F69" s="45"/>
      <c r="G69" s="36"/>
    </row>
    <row r="70" spans="2:7" ht="12.75">
      <c r="B70" s="45"/>
      <c r="C70" s="45"/>
      <c r="D70" s="45"/>
      <c r="E70" s="45"/>
      <c r="F70" s="45"/>
      <c r="G70" s="36"/>
    </row>
    <row r="71" spans="2:6" ht="16.5" customHeight="1">
      <c r="B71" s="43" t="s">
        <v>15</v>
      </c>
      <c r="C71" s="46"/>
      <c r="D71" s="46"/>
      <c r="E71" s="46"/>
      <c r="F71" s="46"/>
    </row>
  </sheetData>
  <mergeCells count="4">
    <mergeCell ref="B63:F66"/>
    <mergeCell ref="B67:F70"/>
    <mergeCell ref="B71:F71"/>
    <mergeCell ref="B62:F62"/>
  </mergeCells>
  <printOptions verticalCentered="1"/>
  <pageMargins left="0.4330708661417323" right="0.2362204724409449" top="0.07874015748031496" bottom="0" header="0.07874015748031496"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Cédula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CELESTINO</dc:creator>
  <cp:keywords/>
  <dc:description/>
  <cp:lastModifiedBy>Aline Grynapel</cp:lastModifiedBy>
  <cp:lastPrinted>2008-03-24T14:34:33Z</cp:lastPrinted>
  <dcterms:created xsi:type="dcterms:W3CDTF">2001-09-14T19:04:13Z</dcterms:created>
  <dcterms:modified xsi:type="dcterms:W3CDTF">2009-01-14T13:39:55Z</dcterms:modified>
  <cp:category/>
  <cp:version/>
  <cp:contentType/>
  <cp:contentStatus/>
</cp:coreProperties>
</file>